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60" activeTab="0"/>
  </bookViews>
  <sheets>
    <sheet name="Last Name" sheetId="1" r:id="rId1"/>
  </sheets>
  <definedNames>
    <definedName name="_xlnm.Print_Area" localSheetId="0">'Last Name'!$A$1:$H$42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<sst xmlns="http://schemas.openxmlformats.org/spreadsheetml/2006/main" count="52" uniqueCount="51">
  <si>
    <t>Department - Section</t>
  </si>
  <si>
    <t>Payroll Notes</t>
  </si>
  <si>
    <t>Monthly Salary Sources</t>
  </si>
  <si>
    <t>July 2017 - June 2018</t>
  </si>
  <si>
    <t>Name</t>
  </si>
  <si>
    <t>MD, PhD, Etc.</t>
  </si>
  <si>
    <t>Start Date</t>
  </si>
  <si>
    <t>xx/xx/xxxx</t>
  </si>
  <si>
    <t>Term Date</t>
  </si>
  <si>
    <t>Rank</t>
  </si>
  <si>
    <t>FTE</t>
  </si>
  <si>
    <t>UCD ID #</t>
  </si>
  <si>
    <t>xxxxxx</t>
  </si>
  <si>
    <t>UCD Record #</t>
  </si>
  <si>
    <t xml:space="preserve">UCD Position # </t>
  </si>
  <si>
    <t>00xxxxxx</t>
  </si>
  <si>
    <t>CU Medicine Provider #</t>
  </si>
  <si>
    <t>UPI - Section ST - xxxxxxxx</t>
  </si>
  <si>
    <t>UPI Taxes &amp; Benefits</t>
  </si>
  <si>
    <t>STxxxxxx -- Description (PI) ST End Date / Project End Date</t>
  </si>
  <si>
    <t>Monthly Salary</t>
  </si>
  <si>
    <t>Section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</si>
  <si>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</si>
  <si>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</si>
  <si>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</si>
  <si>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</si>
  <si>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</si>
  <si>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</si>
  <si>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</si>
  <si>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</si>
  <si>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</si>
  <si>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</si>
  <si>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</si>
  <si>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</si>
  <si>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Total</t>
  </si>
  <si>
    <t>w/benefits</t>
  </si>
  <si>
    <t>% of Salary as of 6/30/18</t>
  </si>
  <si>
    <t>NIH Info</t>
  </si>
  <si>
    <t>Total CU Medicine Salary/Benefits</t>
  </si>
  <si>
    <t>Less:</t>
  </si>
  <si>
    <t>Protected Time</t>
  </si>
  <si>
    <t>Total ADJ CU Medicine Salary/Benefits</t>
  </si>
  <si>
    <t>Notes:  Date/Name</t>
  </si>
  <si>
    <t>Action</t>
  </si>
  <si>
    <t>UPI funding distribution change -Reduce STxxxxxx from 50% to 10% and increase STxxxxxx from 40% to 80% for 7/1/17 forward due to new funding.</t>
  </si>
  <si>
    <t>Transaction Number</t>
  </si>
  <si>
    <t>% of salary cap $187,000</t>
  </si>
  <si>
    <t>Annual Salary: 9/1/17</t>
  </si>
  <si>
    <t>Annual Salary: 7/1/17-8/31/17</t>
  </si>
  <si>
    <t>Change in FTE 9/1/17 0.8 FTE to 1.0 FTE</t>
  </si>
  <si>
    <t>Date Initials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</si>
</sst>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%"/>
    <numFmt numFmtId="167" formatCode="&quot;$&quot;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 Light"/>
      <family val="2"/>
    </font>
    <font>
      <sz val="11"/>
      <name val="Calibri Light"/>
      <family val="2"/>
    </font>
    <font>
      <sz val="12"/>
      <color indexed="8"/>
      <name val="Calibri Light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sz val="10"/>
      <name val="Arial"/>
      <family val="2"/>
    </font>
    <font>
      <u val="single"/>
      <sz val="10"/>
      <color indexed="10"/>
      <name val="Arial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sz val="10"/>
      <color indexed="8"/>
      <name val="Calibri"/>
      <family val="2"/>
    </font>
    <font>
      <sz val="10"/>
      <color indexed="10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0"/>
      <color rgb="FFFF0000"/>
      <name val="Arial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sz val="10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56" applyNumberFormat="1" applyFont="1" applyAlignment="1">
      <alignment horizontal="left"/>
      <protection/>
    </xf>
    <xf numFmtId="0" fontId="0" fillId="0" borderId="0" xfId="0" applyBorder="1" applyAlignment="1">
      <alignment horizontal="left"/>
    </xf>
    <xf numFmtId="0" fontId="2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1" fillId="0" borderId="0" xfId="0" applyFont="1" applyAlignment="1">
      <alignment/>
    </xf>
    <xf numFmtId="0" fontId="2" fillId="0" borderId="0" xfId="56" applyNumberFormat="1" applyFont="1" applyFill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 quotePrefix="1">
      <alignment horizontal="left"/>
    </xf>
    <xf numFmtId="0" fontId="9" fillId="0" borderId="0" xfId="0" applyNumberFormat="1" applyFont="1" applyFill="1" applyAlignment="1">
      <alignment/>
    </xf>
    <xf numFmtId="42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42" fontId="53" fillId="0" borderId="0" xfId="0" applyNumberFormat="1" applyFont="1" applyFill="1" applyBorder="1" applyAlignment="1">
      <alignment horizontal="left"/>
    </xf>
    <xf numFmtId="42" fontId="54" fillId="0" borderId="0" xfId="0" applyNumberFormat="1" applyFont="1" applyFill="1" applyAlignment="1">
      <alignment/>
    </xf>
    <xf numFmtId="42" fontId="5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wrapText="1"/>
    </xf>
    <xf numFmtId="0" fontId="12" fillId="0" borderId="0" xfId="0" applyNumberFormat="1" applyFont="1" applyFill="1" applyAlignment="1">
      <alignment textRotation="45" wrapText="1"/>
    </xf>
    <xf numFmtId="0" fontId="2" fillId="0" borderId="0" xfId="0" applyNumberFormat="1" applyFont="1" applyFill="1" applyAlignment="1">
      <alignment wrapText="1"/>
    </xf>
    <xf numFmtId="0" fontId="1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2" fontId="13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166" fontId="2" fillId="0" borderId="11" xfId="59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10" fontId="2" fillId="0" borderId="11" xfId="59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Fill="1" applyBorder="1" applyAlignment="1">
      <alignment horizontal="center"/>
    </xf>
    <xf numFmtId="14" fontId="9" fillId="0" borderId="0" xfId="0" applyNumberFormat="1" applyFont="1" applyBorder="1" applyAlignment="1">
      <alignment horizontal="left"/>
    </xf>
    <xf numFmtId="6" fontId="9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7" fontId="9" fillId="0" borderId="0" xfId="0" applyNumberFormat="1" applyFont="1" applyAlignment="1">
      <alignment horizontal="left"/>
    </xf>
    <xf numFmtId="6" fontId="9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67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13" fillId="0" borderId="0" xfId="0" applyNumberFormat="1" applyFont="1" applyAlignment="1">
      <alignment horizontal="left"/>
    </xf>
    <xf numFmtId="6" fontId="9" fillId="0" borderId="0" xfId="0" applyNumberFormat="1" applyFont="1" applyBorder="1" applyAlignment="1">
      <alignment horizontal="center"/>
    </xf>
    <xf numFmtId="40" fontId="2" fillId="0" borderId="0" xfId="0" applyNumberFormat="1" applyFont="1" applyAlignment="1">
      <alignment horizontal="left"/>
    </xf>
    <xf numFmtId="6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NumberFormat="1" applyFont="1" applyAlignment="1">
      <alignment horizontal="left"/>
    </xf>
    <xf numFmtId="6" fontId="9" fillId="0" borderId="12" xfId="0" applyNumberFormat="1" applyFont="1" applyBorder="1" applyAlignment="1">
      <alignment horizontal="center"/>
    </xf>
    <xf numFmtId="0" fontId="55" fillId="0" borderId="0" xfId="55" applyNumberFormat="1" applyFont="1" applyAlignment="1">
      <alignment horizontal="left"/>
      <protection/>
    </xf>
    <xf numFmtId="0" fontId="55" fillId="0" borderId="0" xfId="55" applyNumberFormat="1" applyFont="1" applyAlignment="1">
      <alignment/>
      <protection/>
    </xf>
    <xf numFmtId="14" fontId="56" fillId="0" borderId="0" xfId="0" applyNumberFormat="1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16" fillId="0" borderId="0" xfId="0" applyFont="1" applyAlignment="1">
      <alignment/>
    </xf>
    <xf numFmtId="0" fontId="56" fillId="0" borderId="0" xfId="0" applyFont="1" applyAlignment="1">
      <alignment horizontal="left"/>
    </xf>
    <xf numFmtId="0" fontId="16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0 3" xfId="55"/>
    <cellStyle name="Normal 4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tabSelected="1" view="pageBreakPreview" zoomScaleSheetLayoutView="100" zoomScalePageLayoutView="0" workbookViewId="0" topLeftCell="A1">
      <selection activeCell="A45" sqref="A45"/>
    </sheetView>
  </sheetViews>
  <sheetFormatPr defaultColWidth="9.140625" defaultRowHeight="15"/>
  <cols>
    <col min="1" max="1" width="43.28125" style="90" customWidth="1"/>
    <col min="2" max="2" width="14.7109375" style="0" customWidth="1"/>
    <col min="3" max="3" width="13.57421875" style="0" customWidth="1"/>
    <col min="4" max="4" width="11.421875" style="0" bestFit="1" customWidth="1"/>
    <col min="5" max="5" width="11.421875" style="5" customWidth="1"/>
    <col min="6" max="6" width="14.7109375" style="5" customWidth="1"/>
    <col min="7" max="7" width="12.8515625" style="5" customWidth="1"/>
    <col min="8" max="8" width="16.7109375" style="5" customWidth="1"/>
    <col min="9" max="9" width="13.57421875" style="6" bestFit="1" customWidth="1"/>
    <col min="10" max="10" width="13.57421875" style="6" customWidth="1"/>
    <col min="11" max="12" width="9.140625" style="5" customWidth="1"/>
    <col min="13" max="13" width="15.7109375" style="5" bestFit="1" customWidth="1"/>
    <col min="14" max="14" width="15.8515625" style="5" bestFit="1" customWidth="1"/>
    <col min="15" max="24" width="9.140625" style="5" customWidth="1"/>
  </cols>
  <sheetData>
    <row r="1" spans="1:18" ht="15.75">
      <c r="A1" s="1" t="s">
        <v>0</v>
      </c>
      <c r="B1" s="2"/>
      <c r="D1" s="3"/>
      <c r="E1" s="4" t="s">
        <v>1</v>
      </c>
      <c r="N1" s="3"/>
      <c r="P1" s="3"/>
      <c r="Q1" s="3"/>
      <c r="R1" s="3"/>
    </row>
    <row r="2" spans="1:18" ht="15.75">
      <c r="A2" s="1" t="s">
        <v>2</v>
      </c>
      <c r="B2" s="2"/>
      <c r="D2" s="3"/>
      <c r="E2" s="7" t="s">
        <v>49</v>
      </c>
      <c r="N2" s="3"/>
      <c r="P2" s="3"/>
      <c r="Q2" s="3"/>
      <c r="R2" s="3"/>
    </row>
    <row r="3" spans="1:24" s="10" customFormat="1" ht="15.75">
      <c r="A3" s="8" t="s">
        <v>3</v>
      </c>
      <c r="B3" s="9"/>
      <c r="D3" s="11"/>
      <c r="E3" s="12"/>
      <c r="I3" s="13"/>
      <c r="J3" s="13"/>
      <c r="K3" s="14"/>
      <c r="L3" s="14"/>
      <c r="M3" s="14"/>
      <c r="N3" s="11"/>
      <c r="O3" s="14"/>
      <c r="P3" s="11"/>
      <c r="Q3" s="11"/>
      <c r="R3" s="11"/>
      <c r="S3" s="14"/>
      <c r="T3" s="14"/>
      <c r="U3" s="14"/>
      <c r="V3" s="14"/>
      <c r="W3" s="14"/>
      <c r="X3" s="14"/>
    </row>
    <row r="4" spans="1:24" s="10" customFormat="1" ht="15.75">
      <c r="A4" s="15" t="s">
        <v>4</v>
      </c>
      <c r="B4" s="16" t="s">
        <v>5</v>
      </c>
      <c r="D4" s="11"/>
      <c r="E4" s="11"/>
      <c r="I4" s="13"/>
      <c r="J4" s="13"/>
      <c r="K4" s="14"/>
      <c r="L4" s="14"/>
      <c r="M4" s="14"/>
      <c r="N4" s="14"/>
      <c r="O4" s="11"/>
      <c r="P4" s="11"/>
      <c r="Q4" s="11"/>
      <c r="R4" s="11"/>
      <c r="S4" s="14"/>
      <c r="T4" s="14"/>
      <c r="U4" s="14"/>
      <c r="V4" s="14"/>
      <c r="W4" s="14"/>
      <c r="X4" s="14"/>
    </row>
    <row r="5" spans="1:24" s="10" customFormat="1" ht="15.75">
      <c r="A5" s="17" t="s">
        <v>6</v>
      </c>
      <c r="B5" s="18" t="s">
        <v>7</v>
      </c>
      <c r="D5" s="19"/>
      <c r="E5" s="19"/>
      <c r="I5" s="13"/>
      <c r="J5" s="13"/>
      <c r="K5" s="14"/>
      <c r="L5" s="14"/>
      <c r="M5" s="14"/>
      <c r="N5" s="14"/>
      <c r="O5" s="14"/>
      <c r="P5" s="19"/>
      <c r="Q5" s="19"/>
      <c r="R5" s="19"/>
      <c r="S5" s="14"/>
      <c r="T5" s="14"/>
      <c r="U5" s="14"/>
      <c r="V5" s="14"/>
      <c r="W5" s="14"/>
      <c r="X5" s="14"/>
    </row>
    <row r="6" spans="1:24" s="10" customFormat="1" ht="15.75">
      <c r="A6" s="17" t="s">
        <v>8</v>
      </c>
      <c r="B6" s="20"/>
      <c r="D6" s="19"/>
      <c r="E6" s="19"/>
      <c r="I6" s="13"/>
      <c r="J6" s="13"/>
      <c r="K6" s="14"/>
      <c r="L6" s="14"/>
      <c r="M6" s="14"/>
      <c r="N6" s="14"/>
      <c r="O6" s="14"/>
      <c r="P6" s="14"/>
      <c r="Q6" s="19"/>
      <c r="R6" s="19"/>
      <c r="S6" s="14"/>
      <c r="T6" s="14"/>
      <c r="U6" s="14"/>
      <c r="V6" s="14"/>
      <c r="W6" s="14"/>
      <c r="X6" s="14"/>
    </row>
    <row r="7" spans="1:24" s="10" customFormat="1" ht="15.75">
      <c r="A7" s="17" t="s">
        <v>9</v>
      </c>
      <c r="B7" s="20"/>
      <c r="D7" s="19"/>
      <c r="E7" s="19"/>
      <c r="I7" s="13"/>
      <c r="J7" s="13"/>
      <c r="K7" s="14"/>
      <c r="L7" s="14"/>
      <c r="M7" s="14"/>
      <c r="N7" s="14"/>
      <c r="O7" s="14"/>
      <c r="P7" s="14"/>
      <c r="Q7" s="19"/>
      <c r="R7" s="19"/>
      <c r="S7" s="14"/>
      <c r="T7" s="14"/>
      <c r="U7" s="14"/>
      <c r="V7" s="14"/>
      <c r="W7" s="14"/>
      <c r="X7" s="14"/>
    </row>
    <row r="8" spans="1:24" s="10" customFormat="1" ht="15.75">
      <c r="A8" s="17" t="s">
        <v>10</v>
      </c>
      <c r="B8" s="21">
        <v>1</v>
      </c>
      <c r="D8" s="19"/>
      <c r="E8" s="19"/>
      <c r="F8" s="11"/>
      <c r="G8" s="14"/>
      <c r="H8" s="14"/>
      <c r="I8" s="13"/>
      <c r="J8" s="13"/>
      <c r="K8" s="14"/>
      <c r="L8" s="14"/>
      <c r="M8" s="14"/>
      <c r="N8" s="14"/>
      <c r="O8" s="14"/>
      <c r="P8" s="14"/>
      <c r="Q8" s="19"/>
      <c r="R8" s="19"/>
      <c r="S8" s="14"/>
      <c r="T8" s="14"/>
      <c r="U8" s="14"/>
      <c r="V8" s="14"/>
      <c r="W8" s="14"/>
      <c r="X8" s="14"/>
    </row>
    <row r="9" spans="1:24" s="10" customFormat="1" ht="15.75">
      <c r="A9" s="17" t="s">
        <v>11</v>
      </c>
      <c r="B9" s="20" t="s">
        <v>12</v>
      </c>
      <c r="D9" s="19"/>
      <c r="E9" s="19"/>
      <c r="F9" s="11"/>
      <c r="G9" s="14"/>
      <c r="H9" s="14"/>
      <c r="I9" s="13"/>
      <c r="J9" s="13"/>
      <c r="K9" s="14"/>
      <c r="L9" s="14"/>
      <c r="M9" s="14"/>
      <c r="N9" s="14"/>
      <c r="O9" s="14"/>
      <c r="P9" s="14"/>
      <c r="Q9" s="19"/>
      <c r="R9" s="19"/>
      <c r="S9" s="14"/>
      <c r="T9" s="14"/>
      <c r="U9" s="14"/>
      <c r="V9" s="14"/>
      <c r="W9" s="14"/>
      <c r="X9" s="14"/>
    </row>
    <row r="10" spans="1:24" s="10" customFormat="1" ht="15.75">
      <c r="A10" s="17" t="s">
        <v>13</v>
      </c>
      <c r="B10" s="22">
        <v>0</v>
      </c>
      <c r="D10" s="19"/>
      <c r="E10" s="19"/>
      <c r="F10" s="11"/>
      <c r="G10" s="14"/>
      <c r="H10" s="14"/>
      <c r="I10" s="13"/>
      <c r="J10" s="13"/>
      <c r="K10" s="14"/>
      <c r="L10" s="14"/>
      <c r="M10" s="14"/>
      <c r="N10" s="14"/>
      <c r="O10" s="14"/>
      <c r="P10" s="14"/>
      <c r="Q10" s="19"/>
      <c r="R10" s="19"/>
      <c r="S10" s="14"/>
      <c r="T10" s="14"/>
      <c r="U10" s="14"/>
      <c r="V10" s="14"/>
      <c r="W10" s="14"/>
      <c r="X10" s="14"/>
    </row>
    <row r="11" spans="1:24" s="10" customFormat="1" ht="15.75">
      <c r="A11" s="17" t="s">
        <v>14</v>
      </c>
      <c r="B11" s="23" t="s">
        <v>15</v>
      </c>
      <c r="D11" s="19"/>
      <c r="E11" s="19"/>
      <c r="F11" s="11"/>
      <c r="G11" s="14"/>
      <c r="H11" s="14"/>
      <c r="I11" s="13"/>
      <c r="J11" s="13"/>
      <c r="K11" s="14"/>
      <c r="L11" s="14"/>
      <c r="M11" s="14"/>
      <c r="N11" s="14"/>
      <c r="O11" s="14"/>
      <c r="P11" s="14"/>
      <c r="Q11" s="19"/>
      <c r="R11" s="19"/>
      <c r="S11" s="14"/>
      <c r="T11" s="14"/>
      <c r="U11" s="14"/>
      <c r="V11" s="14"/>
      <c r="W11" s="14"/>
      <c r="X11" s="14"/>
    </row>
    <row r="12" spans="1:24" s="10" customFormat="1" ht="15.75">
      <c r="A12" s="17" t="s">
        <v>16</v>
      </c>
      <c r="B12" s="22"/>
      <c r="D12" s="19"/>
      <c r="E12" s="19"/>
      <c r="F12" s="11"/>
      <c r="G12" s="14"/>
      <c r="H12" s="14"/>
      <c r="I12" s="13"/>
      <c r="J12" s="13"/>
      <c r="K12" s="14"/>
      <c r="L12" s="14"/>
      <c r="M12" s="14"/>
      <c r="N12" s="24"/>
      <c r="O12" s="25"/>
      <c r="P12" s="14"/>
      <c r="Q12" s="19"/>
      <c r="R12" s="19"/>
      <c r="S12" s="14"/>
      <c r="T12" s="14"/>
      <c r="U12" s="14"/>
      <c r="V12" s="14"/>
      <c r="W12" s="14"/>
      <c r="X12" s="14"/>
    </row>
    <row r="13" spans="1:24" s="10" customFormat="1" ht="15.75">
      <c r="A13" s="26" t="s">
        <v>47</v>
      </c>
      <c r="B13" s="27">
        <v>50000</v>
      </c>
      <c r="D13" s="19"/>
      <c r="E13" s="19"/>
      <c r="F13" s="11"/>
      <c r="G13" s="14"/>
      <c r="H13" s="14"/>
      <c r="I13" s="13"/>
      <c r="J13" s="13"/>
      <c r="K13" s="14"/>
      <c r="L13" s="14"/>
      <c r="M13" s="14"/>
      <c r="N13" s="24"/>
      <c r="O13" s="25"/>
      <c r="P13" s="14"/>
      <c r="Q13" s="19"/>
      <c r="R13" s="19"/>
      <c r="S13" s="14"/>
      <c r="T13" s="14"/>
      <c r="U13" s="14"/>
      <c r="V13" s="14"/>
      <c r="W13" s="14"/>
      <c r="X13" s="14"/>
    </row>
    <row r="14" spans="1:24" s="10" customFormat="1" ht="15.75">
      <c r="A14" s="26" t="s">
        <v>48</v>
      </c>
      <c r="B14" s="28">
        <v>40000</v>
      </c>
      <c r="D14" s="19"/>
      <c r="E14" s="19"/>
      <c r="F14" s="11"/>
      <c r="G14" s="14"/>
      <c r="H14" s="14"/>
      <c r="I14" s="13"/>
      <c r="J14" s="13"/>
      <c r="K14" s="14"/>
      <c r="L14" s="14"/>
      <c r="M14" s="14"/>
      <c r="N14" s="24"/>
      <c r="O14" s="25"/>
      <c r="P14" s="14"/>
      <c r="Q14" s="19"/>
      <c r="R14" s="19"/>
      <c r="S14" s="14"/>
      <c r="T14" s="14"/>
      <c r="U14" s="14"/>
      <c r="V14" s="14"/>
      <c r="W14" s="14"/>
      <c r="X14" s="14"/>
    </row>
    <row r="15" spans="1:24" s="10" customFormat="1" ht="15.75" hidden="1">
      <c r="A15" s="26"/>
      <c r="B15" s="29"/>
      <c r="D15" s="19"/>
      <c r="E15" s="19"/>
      <c r="F15" s="11"/>
      <c r="G15" s="14"/>
      <c r="H15" s="14"/>
      <c r="I15" s="13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0" customFormat="1" ht="15.75" hidden="1">
      <c r="A16" s="26"/>
      <c r="B16" s="29"/>
      <c r="D16" s="19"/>
      <c r="E16" s="19"/>
      <c r="F16" s="11"/>
      <c r="G16" s="14"/>
      <c r="H16" s="14"/>
      <c r="I16" s="13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10" customFormat="1" ht="15.75" hidden="1">
      <c r="A17" s="26"/>
      <c r="B17" s="29"/>
      <c r="D17" s="19"/>
      <c r="E17" s="19"/>
      <c r="F17" s="11"/>
      <c r="G17" s="14"/>
      <c r="H17" s="14"/>
      <c r="I17" s="13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10" customFormat="1" ht="15.75" hidden="1">
      <c r="A18" s="26"/>
      <c r="B18" s="29"/>
      <c r="D18" s="19"/>
      <c r="E18" s="19"/>
      <c r="F18" s="11"/>
      <c r="G18" s="14"/>
      <c r="H18" s="14"/>
      <c r="I18" s="13"/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0" s="35" customFormat="1" ht="136.5" customHeight="1">
      <c r="A19" s="30"/>
      <c r="B19" s="31" t="s">
        <v>17</v>
      </c>
      <c r="C19" s="31" t="s">
        <v>18</v>
      </c>
      <c r="D19" s="31" t="s">
        <v>19</v>
      </c>
      <c r="E19" s="31" t="s">
        <v>19</v>
      </c>
      <c r="F19" s="31" t="s">
        <v>20</v>
      </c>
      <c r="G19" s="32"/>
      <c r="H19" s="32"/>
      <c r="I19" s="33" t="s">
        <v>21</v>
      </c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s="10" customFormat="1" ht="15.75">
      <c r="A20" s="15" t="s">
        <v>22</v>
      </c>
      <c r="B20" s="36">
        <f>$B$14/12*0.8</f>
        <v>2666.666666666667</v>
      </c>
      <c r="C20" s="37">
        <f aca="true" t="shared" si="0" ref="C20:C31">B20*I20</f>
        <v>762.0286335975867</v>
      </c>
      <c r="D20" s="38">
        <f>$B$14/12*0.1</f>
        <v>333.33333333333337</v>
      </c>
      <c r="E20" s="38">
        <f>$B$14/12*0.1</f>
        <v>333.33333333333337</v>
      </c>
      <c r="F20" s="36">
        <f>SUM(B20:E20)-C20</f>
        <v>3333.333333333334</v>
      </c>
      <c r="G20" s="39">
        <f>$B$14/12-F20</f>
        <v>0</v>
      </c>
      <c r="H20" s="40"/>
      <c r="I20" s="41">
        <v>0.285760737599095</v>
      </c>
      <c r="J20" s="41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0" customFormat="1" ht="15.75">
      <c r="A21" s="15" t="s">
        <v>23</v>
      </c>
      <c r="B21" s="36">
        <f>$B$14/12*0.8</f>
        <v>2666.666666666667</v>
      </c>
      <c r="C21" s="37">
        <f t="shared" si="0"/>
        <v>762.0286335975867</v>
      </c>
      <c r="D21" s="38">
        <f>$B$14/12*0.1</f>
        <v>333.33333333333337</v>
      </c>
      <c r="E21" s="38">
        <f>$B$14/12*0.1</f>
        <v>333.33333333333337</v>
      </c>
      <c r="F21" s="36">
        <f aca="true" t="shared" si="1" ref="F21:F31">SUM(B21:E21)-C21</f>
        <v>3333.333333333334</v>
      </c>
      <c r="G21" s="39">
        <f>$B$14/12-F21</f>
        <v>0</v>
      </c>
      <c r="H21" s="40"/>
      <c r="I21" s="41">
        <v>0.285760737599095</v>
      </c>
      <c r="J21" s="42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0" customFormat="1" ht="15.75">
      <c r="A22" s="15" t="s">
        <v>24</v>
      </c>
      <c r="B22" s="36">
        <f>$B$13/12*0.8</f>
        <v>3333.333333333334</v>
      </c>
      <c r="C22" s="37">
        <f t="shared" si="0"/>
        <v>952.5357919969834</v>
      </c>
      <c r="D22" s="38">
        <f aca="true" t="shared" si="2" ref="D22:E31">$B$13/12*0.1</f>
        <v>416.66666666666674</v>
      </c>
      <c r="E22" s="38">
        <f t="shared" si="2"/>
        <v>416.66666666666674</v>
      </c>
      <c r="F22" s="36">
        <f t="shared" si="1"/>
        <v>4166.666666666668</v>
      </c>
      <c r="G22" s="39">
        <f aca="true" t="shared" si="3" ref="G22:G31">$B$13/12-F22</f>
        <v>0</v>
      </c>
      <c r="H22" s="40"/>
      <c r="I22" s="41">
        <v>0.285760737599095</v>
      </c>
      <c r="J22" s="42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0" customFormat="1" ht="15.75">
      <c r="A23" s="15" t="s">
        <v>25</v>
      </c>
      <c r="B23" s="36">
        <f aca="true" t="shared" si="4" ref="B23:B31">$B$13/12*0.8</f>
        <v>3333.333333333334</v>
      </c>
      <c r="C23" s="36">
        <f t="shared" si="0"/>
        <v>952.5357919969834</v>
      </c>
      <c r="D23" s="38">
        <f t="shared" si="2"/>
        <v>416.66666666666674</v>
      </c>
      <c r="E23" s="38">
        <f t="shared" si="2"/>
        <v>416.66666666666674</v>
      </c>
      <c r="F23" s="36">
        <f t="shared" si="1"/>
        <v>4166.666666666668</v>
      </c>
      <c r="G23" s="39">
        <f t="shared" si="3"/>
        <v>0</v>
      </c>
      <c r="H23" s="40"/>
      <c r="I23" s="41">
        <v>0.285760737599095</v>
      </c>
      <c r="J23" s="41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4" ht="15.75">
      <c r="A24" s="17" t="s">
        <v>26</v>
      </c>
      <c r="B24" s="36">
        <f t="shared" si="4"/>
        <v>3333.333333333334</v>
      </c>
      <c r="C24" s="37">
        <f t="shared" si="0"/>
        <v>952.5357919969834</v>
      </c>
      <c r="D24" s="38">
        <f t="shared" si="2"/>
        <v>416.66666666666674</v>
      </c>
      <c r="E24" s="38">
        <f t="shared" si="2"/>
        <v>416.66666666666674</v>
      </c>
      <c r="F24" s="36">
        <f t="shared" si="1"/>
        <v>4166.666666666668</v>
      </c>
      <c r="G24" s="39">
        <f t="shared" si="3"/>
        <v>0</v>
      </c>
      <c r="H24" s="43"/>
      <c r="I24" s="41">
        <v>0.285760737599095</v>
      </c>
      <c r="J24" s="42"/>
      <c r="U24"/>
      <c r="V24"/>
      <c r="W24"/>
      <c r="X24"/>
    </row>
    <row r="25" spans="1:24" ht="15.75">
      <c r="A25" s="17" t="s">
        <v>27</v>
      </c>
      <c r="B25" s="36">
        <f t="shared" si="4"/>
        <v>3333.333333333334</v>
      </c>
      <c r="C25" s="37">
        <f t="shared" si="0"/>
        <v>952.5357919969834</v>
      </c>
      <c r="D25" s="38">
        <f t="shared" si="2"/>
        <v>416.66666666666674</v>
      </c>
      <c r="E25" s="38">
        <f t="shared" si="2"/>
        <v>416.66666666666674</v>
      </c>
      <c r="F25" s="36">
        <f t="shared" si="1"/>
        <v>4166.666666666668</v>
      </c>
      <c r="G25" s="39">
        <f t="shared" si="3"/>
        <v>0</v>
      </c>
      <c r="H25" s="43"/>
      <c r="I25" s="41">
        <v>0.285760737599095</v>
      </c>
      <c r="J25" s="42"/>
      <c r="U25"/>
      <c r="V25"/>
      <c r="W25"/>
      <c r="X25"/>
    </row>
    <row r="26" spans="1:24" ht="15.75">
      <c r="A26" s="17" t="s">
        <v>28</v>
      </c>
      <c r="B26" s="36">
        <f t="shared" si="4"/>
        <v>3333.333333333334</v>
      </c>
      <c r="C26" s="37">
        <f t="shared" si="0"/>
        <v>952.5357919969834</v>
      </c>
      <c r="D26" s="38">
        <f t="shared" si="2"/>
        <v>416.66666666666674</v>
      </c>
      <c r="E26" s="38">
        <f t="shared" si="2"/>
        <v>416.66666666666674</v>
      </c>
      <c r="F26" s="36">
        <f t="shared" si="1"/>
        <v>4166.666666666668</v>
      </c>
      <c r="G26" s="39">
        <f t="shared" si="3"/>
        <v>0</v>
      </c>
      <c r="H26" s="43"/>
      <c r="I26" s="41">
        <v>0.285760737599095</v>
      </c>
      <c r="J26" s="42"/>
      <c r="U26"/>
      <c r="V26"/>
      <c r="W26"/>
      <c r="X26"/>
    </row>
    <row r="27" spans="1:24" ht="15.75">
      <c r="A27" s="17" t="s">
        <v>29</v>
      </c>
      <c r="B27" s="36">
        <f t="shared" si="4"/>
        <v>3333.333333333334</v>
      </c>
      <c r="C27" s="37">
        <f t="shared" si="0"/>
        <v>952.5357919969834</v>
      </c>
      <c r="D27" s="38">
        <f t="shared" si="2"/>
        <v>416.66666666666674</v>
      </c>
      <c r="E27" s="38">
        <f t="shared" si="2"/>
        <v>416.66666666666674</v>
      </c>
      <c r="F27" s="36">
        <f t="shared" si="1"/>
        <v>4166.666666666668</v>
      </c>
      <c r="G27" s="39">
        <f t="shared" si="3"/>
        <v>0</v>
      </c>
      <c r="H27" s="43"/>
      <c r="I27" s="41">
        <v>0.285760737599095</v>
      </c>
      <c r="J27" s="42"/>
      <c r="U27"/>
      <c r="V27"/>
      <c r="W27"/>
      <c r="X27"/>
    </row>
    <row r="28" spans="1:24" ht="15.75">
      <c r="A28" s="17" t="s">
        <v>30</v>
      </c>
      <c r="B28" s="36">
        <f t="shared" si="4"/>
        <v>3333.333333333334</v>
      </c>
      <c r="C28" s="37">
        <f t="shared" si="0"/>
        <v>952.5357919969834</v>
      </c>
      <c r="D28" s="38">
        <f t="shared" si="2"/>
        <v>416.66666666666674</v>
      </c>
      <c r="E28" s="38">
        <f t="shared" si="2"/>
        <v>416.66666666666674</v>
      </c>
      <c r="F28" s="36">
        <f t="shared" si="1"/>
        <v>4166.666666666668</v>
      </c>
      <c r="G28" s="39">
        <f t="shared" si="3"/>
        <v>0</v>
      </c>
      <c r="H28" s="43"/>
      <c r="I28" s="41">
        <v>0.285760737599095</v>
      </c>
      <c r="J28" s="42"/>
      <c r="U28"/>
      <c r="V28"/>
      <c r="W28"/>
      <c r="X28"/>
    </row>
    <row r="29" spans="1:24" ht="15.75">
      <c r="A29" s="17" t="s">
        <v>31</v>
      </c>
      <c r="B29" s="36">
        <f t="shared" si="4"/>
        <v>3333.333333333334</v>
      </c>
      <c r="C29" s="37">
        <f t="shared" si="0"/>
        <v>952.5357919969834</v>
      </c>
      <c r="D29" s="38">
        <f t="shared" si="2"/>
        <v>416.66666666666674</v>
      </c>
      <c r="E29" s="38">
        <f t="shared" si="2"/>
        <v>416.66666666666674</v>
      </c>
      <c r="F29" s="36">
        <f t="shared" si="1"/>
        <v>4166.666666666668</v>
      </c>
      <c r="G29" s="39">
        <f t="shared" si="3"/>
        <v>0</v>
      </c>
      <c r="H29" s="43"/>
      <c r="I29" s="41">
        <v>0.285760737599095</v>
      </c>
      <c r="J29" s="42"/>
      <c r="U29"/>
      <c r="V29"/>
      <c r="W29"/>
      <c r="X29"/>
    </row>
    <row r="30" spans="1:24" ht="15.75">
      <c r="A30" s="17" t="s">
        <v>32</v>
      </c>
      <c r="B30" s="36">
        <f t="shared" si="4"/>
        <v>3333.333333333334</v>
      </c>
      <c r="C30" s="37">
        <f t="shared" si="0"/>
        <v>952.5357919969834</v>
      </c>
      <c r="D30" s="38">
        <f t="shared" si="2"/>
        <v>416.66666666666674</v>
      </c>
      <c r="E30" s="38">
        <f t="shared" si="2"/>
        <v>416.66666666666674</v>
      </c>
      <c r="F30" s="36">
        <f t="shared" si="1"/>
        <v>4166.666666666668</v>
      </c>
      <c r="G30" s="39">
        <f t="shared" si="3"/>
        <v>0</v>
      </c>
      <c r="H30" s="43"/>
      <c r="I30" s="41">
        <v>0.285760737599095</v>
      </c>
      <c r="J30" s="42"/>
      <c r="U30"/>
      <c r="V30"/>
      <c r="W30"/>
      <c r="X30"/>
    </row>
    <row r="31" spans="1:24" ht="15.75">
      <c r="A31" s="17" t="s">
        <v>33</v>
      </c>
      <c r="B31" s="36">
        <f t="shared" si="4"/>
        <v>3333.333333333334</v>
      </c>
      <c r="C31" s="37">
        <f t="shared" si="0"/>
        <v>952.5357919969834</v>
      </c>
      <c r="D31" s="38">
        <f t="shared" si="2"/>
        <v>416.66666666666674</v>
      </c>
      <c r="E31" s="38">
        <f t="shared" si="2"/>
        <v>416.66666666666674</v>
      </c>
      <c r="F31" s="36">
        <f t="shared" si="1"/>
        <v>4166.666666666668</v>
      </c>
      <c r="G31" s="39">
        <f t="shared" si="3"/>
        <v>0</v>
      </c>
      <c r="H31" s="43"/>
      <c r="I31" s="41">
        <v>0.285760737599095</v>
      </c>
      <c r="J31" s="42"/>
      <c r="U31"/>
      <c r="V31"/>
      <c r="W31"/>
      <c r="X31"/>
    </row>
    <row r="32" spans="1:24" ht="15.75">
      <c r="A32" s="17"/>
      <c r="B32" s="39"/>
      <c r="C32" s="39"/>
      <c r="D32" s="44"/>
      <c r="E32" s="44"/>
      <c r="F32" s="39"/>
      <c r="G32" s="39"/>
      <c r="U32"/>
      <c r="V32"/>
      <c r="W32"/>
      <c r="X32"/>
    </row>
    <row r="33" spans="1:24" ht="16.5" thickBot="1">
      <c r="A33" s="17" t="s">
        <v>34</v>
      </c>
      <c r="B33" s="45">
        <f>SUM(B20:B32)</f>
        <v>38666.666666666686</v>
      </c>
      <c r="C33" s="45">
        <f>SUM(C20:C32)</f>
        <v>11049.415187165008</v>
      </c>
      <c r="D33" s="46">
        <f>SUM(D20:D32)</f>
        <v>4833.333333333336</v>
      </c>
      <c r="E33" s="46">
        <f>SUM(E20:E32)</f>
        <v>4833.333333333336</v>
      </c>
      <c r="F33" s="45">
        <f>SUM(F20:F32)</f>
        <v>48333.33333333336</v>
      </c>
      <c r="G33" s="47">
        <f>F33+C33+E33+D33</f>
        <v>69049.41518716504</v>
      </c>
      <c r="H33" s="48" t="s">
        <v>35</v>
      </c>
      <c r="I33" s="49"/>
      <c r="J33" s="49"/>
      <c r="U33"/>
      <c r="V33"/>
      <c r="W33"/>
      <c r="X33"/>
    </row>
    <row r="34" spans="1:20" s="56" customFormat="1" ht="16.5" thickTop="1">
      <c r="A34" s="50" t="s">
        <v>36</v>
      </c>
      <c r="B34" s="51">
        <f>B33/$F$33</f>
        <v>0.8</v>
      </c>
      <c r="C34" s="52"/>
      <c r="D34" s="53">
        <f>D33/$F$33</f>
        <v>0.1</v>
      </c>
      <c r="E34" s="53">
        <f>E33/$F$33</f>
        <v>0.1</v>
      </c>
      <c r="F34" s="53">
        <f>SUM(B34:E34)</f>
        <v>1</v>
      </c>
      <c r="G34" s="3">
        <f>+G33/F33</f>
        <v>1.428608590079276</v>
      </c>
      <c r="H34" s="54"/>
      <c r="I34" s="55"/>
      <c r="J34" s="55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s="56" customFormat="1" ht="15.75">
      <c r="A35" s="50" t="s">
        <v>37</v>
      </c>
      <c r="B35" s="57"/>
      <c r="C35" s="57"/>
      <c r="D35" s="58"/>
      <c r="E35" s="58"/>
      <c r="F35" s="57"/>
      <c r="G35" s="3"/>
      <c r="H35" s="54"/>
      <c r="I35" s="55"/>
      <c r="J35" s="55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s="56" customFormat="1" ht="15.75">
      <c r="A36" s="50" t="s">
        <v>46</v>
      </c>
      <c r="B36" s="57"/>
      <c r="C36" s="57"/>
      <c r="D36" s="58"/>
      <c r="E36" s="58"/>
      <c r="F36" s="57"/>
      <c r="G36" s="3"/>
      <c r="H36" s="54"/>
      <c r="I36" s="55"/>
      <c r="J36" s="55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s="56" customFormat="1" ht="15.75">
      <c r="A37" s="50"/>
      <c r="B37" s="57"/>
      <c r="C37" s="57"/>
      <c r="D37" s="58"/>
      <c r="E37" s="58"/>
      <c r="F37" s="57"/>
      <c r="G37" s="3"/>
      <c r="H37" s="54"/>
      <c r="I37" s="55"/>
      <c r="J37" s="55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56" customFormat="1" ht="15.75">
      <c r="A38" s="50"/>
      <c r="B38" s="57"/>
      <c r="C38" s="57"/>
      <c r="D38" s="58"/>
      <c r="E38" s="58"/>
      <c r="F38" s="57"/>
      <c r="G38" s="3"/>
      <c r="H38" s="54"/>
      <c r="I38" s="55"/>
      <c r="J38" s="55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56" customFormat="1" ht="15.75">
      <c r="A39" s="50"/>
      <c r="B39" s="57"/>
      <c r="C39" s="57"/>
      <c r="D39" s="58"/>
      <c r="E39" s="58"/>
      <c r="F39" s="57"/>
      <c r="G39" s="3"/>
      <c r="H39" s="54"/>
      <c r="I39" s="55"/>
      <c r="J39" s="55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s="56" customFormat="1" ht="15.75">
      <c r="A40" s="59"/>
      <c r="B40" s="60"/>
      <c r="C40" s="61"/>
      <c r="D40" s="61"/>
      <c r="E40" s="61"/>
      <c r="F40" s="61"/>
      <c r="G40" s="62"/>
      <c r="H40" s="54"/>
      <c r="I40" s="55"/>
      <c r="J40" s="55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10" s="68" customFormat="1" ht="15.75">
      <c r="A41" s="63" t="s">
        <v>38</v>
      </c>
      <c r="B41" s="64">
        <f>B33+C33</f>
        <v>49716.081853831696</v>
      </c>
      <c r="C41" s="65"/>
      <c r="D41" s="15"/>
      <c r="E41" s="15"/>
      <c r="F41" s="11"/>
      <c r="G41" s="11"/>
      <c r="H41" s="66"/>
      <c r="I41" s="67"/>
      <c r="J41" s="67"/>
    </row>
    <row r="42" spans="1:11" s="3" customFormat="1" ht="15">
      <c r="A42" s="69"/>
      <c r="C42" s="70"/>
      <c r="D42" s="71"/>
      <c r="E42" s="71"/>
      <c r="F42" s="71"/>
      <c r="G42" s="19"/>
      <c r="H42" s="11"/>
      <c r="I42" s="72"/>
      <c r="J42" s="72"/>
      <c r="K42" s="11"/>
    </row>
    <row r="43" spans="1:11" s="3" customFormat="1" ht="15">
      <c r="A43" s="17"/>
      <c r="C43" s="70"/>
      <c r="D43" s="61"/>
      <c r="E43" s="61"/>
      <c r="F43" s="61"/>
      <c r="G43" s="62"/>
      <c r="I43" s="72"/>
      <c r="J43" s="72"/>
      <c r="K43" s="11"/>
    </row>
    <row r="44" spans="1:10" s="68" customFormat="1" ht="15.75">
      <c r="A44" s="17" t="s">
        <v>39</v>
      </c>
      <c r="B44" s="73"/>
      <c r="C44" s="70"/>
      <c r="D44" s="61"/>
      <c r="E44" s="61"/>
      <c r="F44" s="61"/>
      <c r="G44" s="62"/>
      <c r="H44" s="3"/>
      <c r="I44" s="67"/>
      <c r="J44" s="67"/>
    </row>
    <row r="45" spans="1:24" ht="15.75">
      <c r="A45" s="74">
        <v>0</v>
      </c>
      <c r="B45" s="73"/>
      <c r="C45" s="70"/>
      <c r="D45" s="61"/>
      <c r="E45" s="61"/>
      <c r="F45" s="61"/>
      <c r="G45" s="62"/>
      <c r="H45" s="3"/>
      <c r="U45"/>
      <c r="V45"/>
      <c r="W45"/>
      <c r="X45"/>
    </row>
    <row r="46" spans="1:24" ht="15.75">
      <c r="A46" s="17" t="s">
        <v>40</v>
      </c>
      <c r="B46" s="75">
        <f>-A45*G33</f>
        <v>0</v>
      </c>
      <c r="C46" s="70"/>
      <c r="D46" s="61"/>
      <c r="E46" s="61"/>
      <c r="F46" s="61"/>
      <c r="G46" s="62"/>
      <c r="H46" s="3"/>
      <c r="K46" s="76"/>
      <c r="U46"/>
      <c r="V46"/>
      <c r="W46"/>
      <c r="X46"/>
    </row>
    <row r="47" spans="1:24" ht="15.75">
      <c r="A47" s="77" t="s">
        <v>41</v>
      </c>
      <c r="B47" s="78">
        <f>B46+B41</f>
        <v>49716.081853831696</v>
      </c>
      <c r="C47" s="70"/>
      <c r="D47" s="61"/>
      <c r="E47" s="61"/>
      <c r="F47" s="61"/>
      <c r="G47" s="62"/>
      <c r="H47" s="3"/>
      <c r="K47" s="76"/>
      <c r="U47"/>
      <c r="V47"/>
      <c r="W47"/>
      <c r="X47"/>
    </row>
    <row r="48" spans="1:24" ht="15.75">
      <c r="A48" s="63"/>
      <c r="B48" s="64"/>
      <c r="C48" s="65"/>
      <c r="D48" s="65"/>
      <c r="E48" s="65"/>
      <c r="F48" s="3"/>
      <c r="G48" s="3"/>
      <c r="H48" s="68"/>
      <c r="K48" s="76"/>
      <c r="U48"/>
      <c r="V48"/>
      <c r="W48"/>
      <c r="X48"/>
    </row>
    <row r="49" spans="1:13" ht="15">
      <c r="A49" s="79" t="s">
        <v>42</v>
      </c>
      <c r="B49" s="80" t="s">
        <v>43</v>
      </c>
      <c r="C49" s="56"/>
      <c r="K49" s="76"/>
      <c r="L49" s="76"/>
      <c r="M49" s="76"/>
    </row>
    <row r="50" spans="1:13" ht="15">
      <c r="A50" s="81" t="s">
        <v>50</v>
      </c>
      <c r="B50" s="82" t="s">
        <v>44</v>
      </c>
      <c r="C50" s="83"/>
      <c r="D50" s="83"/>
      <c r="E50" s="84"/>
      <c r="F50" s="84"/>
      <c r="G50" s="84"/>
      <c r="H50" s="84"/>
      <c r="K50" s="76"/>
      <c r="L50" s="76"/>
      <c r="M50" s="76"/>
    </row>
    <row r="51" spans="1:13" ht="15">
      <c r="A51" s="85"/>
      <c r="B51" s="83" t="s">
        <v>45</v>
      </c>
      <c r="C51" s="83"/>
      <c r="D51" s="83"/>
      <c r="E51" s="84"/>
      <c r="F51" s="84"/>
      <c r="G51" s="84"/>
      <c r="H51" s="84"/>
      <c r="K51" s="76"/>
      <c r="L51" s="76"/>
      <c r="M51" s="76"/>
    </row>
    <row r="52" spans="1:13" ht="15">
      <c r="A52" s="85"/>
      <c r="B52" s="86"/>
      <c r="C52" s="83"/>
      <c r="D52" s="83"/>
      <c r="E52" s="84"/>
      <c r="F52" s="84"/>
      <c r="G52" s="84"/>
      <c r="H52" s="84"/>
      <c r="K52" s="76"/>
      <c r="L52" s="76"/>
      <c r="M52" s="76"/>
    </row>
    <row r="53" spans="1:13" ht="15">
      <c r="A53" s="85"/>
      <c r="B53" s="83"/>
      <c r="C53" s="83"/>
      <c r="D53" s="83"/>
      <c r="E53" s="84"/>
      <c r="F53" s="84"/>
      <c r="G53" s="84"/>
      <c r="H53" s="84"/>
      <c r="K53" s="76"/>
      <c r="L53" s="76"/>
      <c r="M53" s="76"/>
    </row>
    <row r="54" spans="1:13" ht="15">
      <c r="A54" s="85"/>
      <c r="B54" s="83"/>
      <c r="C54" s="83"/>
      <c r="D54" s="83"/>
      <c r="E54" s="84"/>
      <c r="F54" s="84"/>
      <c r="G54" s="84"/>
      <c r="H54" s="84"/>
      <c r="K54" s="76"/>
      <c r="L54" s="76"/>
      <c r="M54" s="76"/>
    </row>
    <row r="55" spans="1:13" ht="15">
      <c r="A55" s="87"/>
      <c r="B55" s="88"/>
      <c r="C55" s="83"/>
      <c r="D55" s="83"/>
      <c r="E55" s="84"/>
      <c r="F55" s="84"/>
      <c r="G55" s="84"/>
      <c r="H55" s="84"/>
      <c r="K55" s="76"/>
      <c r="L55" s="76"/>
      <c r="M55" s="76"/>
    </row>
    <row r="56" spans="1:13" ht="15">
      <c r="A56" s="87"/>
      <c r="B56" s="83"/>
      <c r="C56" s="83"/>
      <c r="D56" s="83"/>
      <c r="E56" s="84"/>
      <c r="F56" s="84"/>
      <c r="G56" s="84"/>
      <c r="H56" s="84"/>
      <c r="K56" s="76"/>
      <c r="L56" s="76"/>
      <c r="M56" s="76"/>
    </row>
    <row r="57" spans="1:13" ht="15">
      <c r="A57" s="87"/>
      <c r="B57" s="83"/>
      <c r="C57" s="83"/>
      <c r="D57" s="83"/>
      <c r="E57" s="84"/>
      <c r="F57" s="84"/>
      <c r="G57" s="84"/>
      <c r="H57" s="84"/>
      <c r="K57" s="76"/>
      <c r="L57" s="76"/>
      <c r="M57" s="76"/>
    </row>
    <row r="58" spans="1:13" ht="15">
      <c r="A58" s="87"/>
      <c r="B58" s="89"/>
      <c r="C58" s="89"/>
      <c r="D58" s="89"/>
      <c r="E58" s="76"/>
      <c r="F58" s="76"/>
      <c r="G58" s="76"/>
      <c r="H58" s="76"/>
      <c r="K58" s="76"/>
      <c r="L58" s="76"/>
      <c r="M58" s="76"/>
    </row>
    <row r="59" spans="1:13" ht="15">
      <c r="A59" s="87"/>
      <c r="B59" s="89"/>
      <c r="C59" s="89"/>
      <c r="D59" s="89"/>
      <c r="E59" s="76"/>
      <c r="F59" s="76"/>
      <c r="G59" s="76"/>
      <c r="H59" s="76"/>
      <c r="K59" s="76"/>
      <c r="L59" s="76"/>
      <c r="M59" s="76"/>
    </row>
    <row r="60" spans="1:13" ht="15">
      <c r="A60" s="87"/>
      <c r="B60" s="89"/>
      <c r="C60" s="89"/>
      <c r="D60" s="89"/>
      <c r="E60" s="76"/>
      <c r="F60" s="76"/>
      <c r="G60" s="76"/>
      <c r="H60" s="76"/>
      <c r="K60" s="76"/>
      <c r="L60" s="76"/>
      <c r="M60" s="76"/>
    </row>
    <row r="61" spans="1:13" ht="15">
      <c r="A61" s="87"/>
      <c r="B61" s="89"/>
      <c r="C61" s="89"/>
      <c r="D61" s="89"/>
      <c r="E61" s="76"/>
      <c r="F61" s="76"/>
      <c r="G61" s="76"/>
      <c r="H61" s="76"/>
      <c r="L61" s="76"/>
      <c r="M61" s="76"/>
    </row>
    <row r="62" spans="1:13" ht="15">
      <c r="A62" s="87"/>
      <c r="B62" s="89"/>
      <c r="C62" s="89"/>
      <c r="D62" s="89"/>
      <c r="E62" s="76"/>
      <c r="F62" s="76"/>
      <c r="G62" s="76"/>
      <c r="H62" s="76"/>
      <c r="L62" s="76"/>
      <c r="M62" s="76"/>
    </row>
    <row r="63" spans="1:13" ht="15">
      <c r="A63" s="87"/>
      <c r="B63" s="89"/>
      <c r="C63" s="89"/>
      <c r="D63" s="89"/>
      <c r="E63" s="76"/>
      <c r="F63" s="76"/>
      <c r="G63" s="76"/>
      <c r="H63" s="76"/>
      <c r="L63" s="76"/>
      <c r="M63" s="76"/>
    </row>
    <row r="64" spans="1:13" ht="15">
      <c r="A64" s="87"/>
      <c r="B64" s="89"/>
      <c r="C64" s="89"/>
      <c r="D64" s="89"/>
      <c r="E64" s="76"/>
      <c r="F64" s="76"/>
      <c r="G64" s="76"/>
      <c r="H64" s="76"/>
      <c r="M64" s="76"/>
    </row>
    <row r="65" spans="1:8" ht="15">
      <c r="A65" s="87"/>
      <c r="B65" s="89"/>
      <c r="C65" s="89"/>
      <c r="D65" s="89"/>
      <c r="E65" s="76"/>
      <c r="F65" s="76"/>
      <c r="G65" s="76"/>
      <c r="H65" s="76"/>
    </row>
    <row r="66" spans="1:8" ht="15">
      <c r="A66" s="87"/>
      <c r="B66" s="89"/>
      <c r="C66" s="89"/>
      <c r="D66" s="89"/>
      <c r="E66" s="76"/>
      <c r="F66" s="76"/>
      <c r="G66" s="76"/>
      <c r="H66" s="76"/>
    </row>
    <row r="67" spans="1:8" ht="15">
      <c r="A67" s="87"/>
      <c r="B67" s="89"/>
      <c r="C67" s="89"/>
      <c r="D67" s="89"/>
      <c r="E67" s="76"/>
      <c r="F67" s="76"/>
      <c r="G67" s="76"/>
      <c r="H67" s="76"/>
    </row>
    <row r="68" spans="1:8" ht="15">
      <c r="A68" s="87"/>
      <c r="B68" s="89"/>
      <c r="C68" s="89"/>
      <c r="D68" s="89"/>
      <c r="E68" s="76"/>
      <c r="F68" s="76"/>
      <c r="G68" s="76"/>
      <c r="H68" s="76"/>
    </row>
    <row r="69" spans="1:8" ht="15">
      <c r="A69" s="87"/>
      <c r="B69" s="89"/>
      <c r="C69" s="89"/>
      <c r="D69" s="89"/>
      <c r="E69" s="76"/>
      <c r="F69" s="76"/>
      <c r="G69" s="76"/>
      <c r="H69" s="76"/>
    </row>
    <row r="70" spans="1:8" ht="15">
      <c r="A70" s="87"/>
      <c r="B70" s="89"/>
      <c r="C70" s="89"/>
      <c r="D70" s="89"/>
      <c r="E70" s="76"/>
      <c r="F70" s="76"/>
      <c r="G70" s="76"/>
      <c r="H70" s="76"/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1"/>
  <headerFooter>
    <oddFooter>&amp;L&amp;A&amp;R&amp;F
&amp;P of &amp;N
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Universtiy of Colorado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Furey, Laura</dc:creator>
  <cp:keywords/>
  <dc:description/>
  <cp:lastModifiedBy>Holland, Ryan</cp:lastModifiedBy>
  <dcterms:created xsi:type="dcterms:W3CDTF">2018-01-18T01:21:14Z</dcterms:created>
  <dcterms:modified xsi:type="dcterms:W3CDTF">2018-02-22T18:22:45Z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Show on Home Pa">
    <vt:lpwstr>0</vt:lpwstr>
  </property>
  <property fmtid="{D5CDD505-2E9C-101B-9397-08002B2CF9AE}" pid="4" name="Offi">
    <vt:lpwstr>5;#OGC</vt:lpwstr>
  </property>
  <property fmtid="{D5CDD505-2E9C-101B-9397-08002B2CF9AE}" pid="5" name="Show in All Documen">
    <vt:lpwstr>0</vt:lpwstr>
  </property>
  <property fmtid="{D5CDD505-2E9C-101B-9397-08002B2CF9AE}" pid="6" name="Intran">
    <vt:lpwstr>0</vt:lpwstr>
  </property>
</Properties>
</file>